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'отчет'!$A$1:$E$118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6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+ тех оборудование -
разница в начислении НП 725,76</t>
        </r>
      </text>
    </comment>
  </commentList>
</comments>
</file>

<file path=xl/sharedStrings.xml><?xml version="1.0" encoding="utf-8"?>
<sst xmlns="http://schemas.openxmlformats.org/spreadsheetml/2006/main" count="462" uniqueCount="204">
  <si>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</si>
  <si>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</si>
  <si>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</si>
  <si>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</si>
  <si>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</si>
  <si>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</si>
  <si>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</si>
  <si>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</si>
  <si>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</si>
  <si>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</si>
  <si>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</si>
  <si>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</si>
  <si>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</si>
  <si>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</si>
  <si>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</si>
  <si>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</si>
  <si>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</si>
  <si>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</si>
  <si>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</si>
  <si>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</si>
  <si>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</si>
  <si>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</si>
  <si>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</si>
  <si>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</si>
  <si>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</si>
  <si>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</si>
  <si>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</si>
  <si>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</si>
  <si>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</si>
  <si>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</si>
  <si>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</si>
  <si>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</si>
  <si>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</si>
  <si>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</si>
  <si>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</si>
  <si>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</si>
  <si>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</si>
  <si>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</si>
  <si>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</si>
  <si>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</si>
  <si>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</si>
  <si>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</si>
  <si>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</si>
  <si>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</si>
  <si>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</si>
  <si>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</si>
  <si>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</si>
  <si>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</si>
  <si>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</si>
  <si>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</si>
  <si>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</si>
  <si>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</si>
  <si>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</si>
  <si>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</si>
  <si>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</si>
  <si>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</si>
  <si>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</si>
  <si>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</si>
  <si>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</si>
  <si>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</si>
  <si>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</si>
  <si>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</si>
  <si>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</si>
  <si>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</si>
  <si>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</si>
  <si>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</si>
  <si>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</si>
  <si>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</si>
  <si>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</si>
  <si>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</si>
  <si>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</si>
  <si>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</si>
  <si>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</si>
  <si>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</si>
  <si>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</si>
  <si>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</si>
  <si>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</si>
  <si>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</si>
  <si>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</si>
  <si>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</si>
  <si>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</si>
  <si>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</si>
  <si>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</si>
  <si>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</si>
  <si>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</si>
  <si>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</si>
  <si>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</si>
  <si>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</si>
  <si>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</si>
  <si>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</si>
  <si>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</si>
  <si>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</si>
  <si>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</si>
  <si>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</si>
  <si>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</si>
  <si>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</si>
  <si>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</si>
  <si>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</si>
  <si>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</si>
  <si>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</si>
  <si>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</si>
  <si>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</si>
  <si>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</si>
  <si>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</si>
  <si>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</si>
  <si>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</si>
  <si>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</si>
  <si>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</si>
  <si>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</si>
  <si>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</si>
  <si>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</si>
  <si>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</si>
  <si>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</si>
  <si>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</si>
  <si>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</si>
  <si>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</si>
  <si>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</si>
  <si>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</si>
  <si>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</si>
  <si>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</si>
  <si>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</si>
  <si>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</si>
  <si>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</si>
  <si>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</si>
  <si>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</si>
  <si>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</si>
  <si>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</si>
  <si>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</si>
  <si>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</si>
  <si>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</si>
  <si>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</si>
  <si>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</si>
  <si>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</si>
  <si>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</si>
  <si>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</si>
  <si>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</si>
  <si>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</si>
  <si>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</si>
  <si>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</si>
  <si>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</si>
  <si>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</si>
  <si>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</si>
  <si>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</si>
  <si>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</si>
  <si>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</si>
  <si>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</si>
  <si>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</si>
  <si>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</si>
  <si>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</si>
  <si>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</si>
  <si>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</si>
  <si>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</si>
  <si>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</si>
  <si>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</si>
  <si>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</si>
  <si>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</si>
  <si>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</si>
  <si>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</si>
  <si>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</si>
  <si>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</si>
  <si>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</si>
  <si>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</si>
  <si>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</si>
  <si>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</si>
  <si>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</si>
  <si>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</si>
  <si>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</si>
  <si>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</si>
  <si>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</si>
  <si>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</si>
  <si>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</si>
  <si>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</si>
  <si>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</si>
  <si>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</si>
  <si>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</si>
  <si>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</si>
  <si>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</si>
  <si>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</si>
  <si>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</si>
  <si>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</si>
  <si>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</si>
  <si>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</si>
  <si>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</si>
  <si>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денежных средств от собственников/ нанимателей жилых помещений</t>
  </si>
  <si>
    <t>7.1</t>
  </si>
  <si>
    <t>7.2</t>
  </si>
  <si>
    <t>Начислено за услуги (работы) по содержанию и текущему ремонту собственникам и нанимателям жилых помещений</t>
  </si>
  <si>
    <t>Итого начислено за услуги (работы) по содержанию и текущему ремонту, в том числе:</t>
  </si>
  <si>
    <t>12.1</t>
  </si>
  <si>
    <t>21.12</t>
  </si>
  <si>
    <t>долг</t>
  </si>
  <si>
    <t>начислено</t>
  </si>
  <si>
    <t>оплачено</t>
  </si>
  <si>
    <t>долгъ</t>
  </si>
  <si>
    <t>20.1</t>
  </si>
  <si>
    <t>Задолженность потребителей по фактической оплате за отчетный период по состоянию на 01.02.2016г.</t>
  </si>
  <si>
    <t>Задолженность потребителей по фактической оплате за отчетный период по состоянию на 15.02.2016г.</t>
  </si>
  <si>
    <t>Отчет о выполнении договора управления за 2015г по многоквартирному жилому дому №2/4 по ул. Моховой</t>
  </si>
  <si>
    <t>МБУ город</t>
  </si>
  <si>
    <t>администрация</t>
  </si>
  <si>
    <t>Начислено за услуги (работы) по содержанию и текущему ремонту собственникам и нанимателям нежилых помещений /МБУ "Город", Администрация г. Коврова/</t>
  </si>
  <si>
    <t>- денежных средств от собственника нежилых помещений /МБУ "Город", Администрация г. Коврова/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</si>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</sst>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22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22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1" fillId="7" borderId="10" xfId="0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7" fillId="0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8" borderId="28" xfId="0" applyFont="1" applyFill="1" applyBorder="1" applyAlignment="1">
      <alignment horizontal="center" vertical="top" wrapText="1"/>
    </xf>
    <xf numFmtId="0" fontId="1" fillId="8" borderId="29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7" borderId="28" xfId="0" applyFont="1" applyFill="1" applyBorder="1" applyAlignment="1">
      <alignment horizontal="center" vertical="top" wrapText="1"/>
    </xf>
    <xf numFmtId="0" fontId="1" fillId="7" borderId="29" xfId="0" applyFont="1" applyFill="1" applyBorder="1" applyAlignment="1">
      <alignment horizontal="center" vertical="top" wrapText="1"/>
    </xf>
    <xf numFmtId="0" fontId="1" fillId="7" borderId="28" xfId="0" applyFont="1" applyFill="1" applyBorder="1" applyAlignment="1">
      <alignment vertical="top" wrapText="1"/>
    </xf>
    <xf numFmtId="0" fontId="1" fillId="7" borderId="29" xfId="0" applyFont="1" applyFill="1" applyBorder="1" applyAlignment="1">
      <alignment vertical="top" wrapText="1"/>
    </xf>
    <xf numFmtId="0" fontId="1" fillId="7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4">
      <selection activeCell="H26" sqref="H26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11.140625" style="0" customWidth="1"/>
    <col min="4" max="4" width="9.57421875" style="0" bestFit="1" customWidth="1"/>
  </cols>
  <sheetData>
    <row r="1" spans="1:4" ht="12.75">
      <c r="A1" t="s">
        <v>144</v>
      </c>
      <c r="B1" t="s">
        <v>145</v>
      </c>
      <c r="C1" t="s">
        <v>146</v>
      </c>
      <c r="D1" s="31"/>
    </row>
    <row r="2" spans="1:4" ht="12.75">
      <c r="A2" t="s">
        <v>128</v>
      </c>
      <c r="B2">
        <v>9.91</v>
      </c>
      <c r="C2">
        <v>3400.4</v>
      </c>
      <c r="D2" s="31">
        <f>B2*C2</f>
        <v>33697.964</v>
      </c>
    </row>
    <row r="3" spans="1:4" ht="12.75">
      <c r="A3" t="s">
        <v>129</v>
      </c>
      <c r="B3">
        <v>9.91</v>
      </c>
      <c r="C3">
        <v>3400.4</v>
      </c>
      <c r="D3" s="31">
        <f aca="true" t="shared" si="0" ref="D3:D13">B3*C3</f>
        <v>33697.964</v>
      </c>
    </row>
    <row r="4" spans="1:4" ht="12.75">
      <c r="A4" t="s">
        <v>130</v>
      </c>
      <c r="B4">
        <v>9.91</v>
      </c>
      <c r="C4">
        <v>3400.4</v>
      </c>
      <c r="D4" s="31">
        <f t="shared" si="0"/>
        <v>33697.964</v>
      </c>
    </row>
    <row r="5" spans="1:4" ht="12.75">
      <c r="A5" t="s">
        <v>131</v>
      </c>
      <c r="B5">
        <v>9.91</v>
      </c>
      <c r="C5">
        <v>3400.4</v>
      </c>
      <c r="D5" s="31">
        <f t="shared" si="0"/>
        <v>33697.964</v>
      </c>
    </row>
    <row r="6" spans="1:4" ht="12.75">
      <c r="A6" t="s">
        <v>132</v>
      </c>
      <c r="B6">
        <v>9.91</v>
      </c>
      <c r="C6">
        <v>3400.4</v>
      </c>
      <c r="D6" s="31">
        <f t="shared" si="0"/>
        <v>33697.964</v>
      </c>
    </row>
    <row r="7" spans="1:4" ht="12.75">
      <c r="A7" t="s">
        <v>133</v>
      </c>
      <c r="B7">
        <v>9.91</v>
      </c>
      <c r="C7">
        <v>3400.4</v>
      </c>
      <c r="D7" s="31">
        <f t="shared" si="0"/>
        <v>33697.964</v>
      </c>
    </row>
    <row r="8" spans="1:4" ht="12.75">
      <c r="A8" t="s">
        <v>134</v>
      </c>
      <c r="B8">
        <v>9.91</v>
      </c>
      <c r="C8">
        <v>3400.5</v>
      </c>
      <c r="D8" s="31">
        <f t="shared" si="0"/>
        <v>33698.955</v>
      </c>
    </row>
    <row r="9" spans="1:4" ht="12.75">
      <c r="A9" t="s">
        <v>135</v>
      </c>
      <c r="B9">
        <v>9.91</v>
      </c>
      <c r="C9">
        <v>3400.5</v>
      </c>
      <c r="D9" s="31">
        <f t="shared" si="0"/>
        <v>33698.955</v>
      </c>
    </row>
    <row r="10" spans="1:4" ht="12.75">
      <c r="A10" t="s">
        <v>136</v>
      </c>
      <c r="B10">
        <v>9.91</v>
      </c>
      <c r="C10">
        <v>3400.5</v>
      </c>
      <c r="D10" s="31">
        <f t="shared" si="0"/>
        <v>33698.955</v>
      </c>
    </row>
    <row r="11" spans="1:4" ht="12.75">
      <c r="A11" t="s">
        <v>137</v>
      </c>
      <c r="B11">
        <v>9.91</v>
      </c>
      <c r="C11">
        <v>3400.5</v>
      </c>
      <c r="D11" s="31">
        <f t="shared" si="0"/>
        <v>33698.955</v>
      </c>
    </row>
    <row r="12" spans="1:4" ht="12.75">
      <c r="A12" t="s">
        <v>138</v>
      </c>
      <c r="B12">
        <v>9.91</v>
      </c>
      <c r="C12">
        <v>3400.5</v>
      </c>
      <c r="D12" s="31">
        <f t="shared" si="0"/>
        <v>33698.955</v>
      </c>
    </row>
    <row r="13" spans="1:4" ht="12.75">
      <c r="A13" t="s">
        <v>139</v>
      </c>
      <c r="B13">
        <v>9.91</v>
      </c>
      <c r="C13">
        <v>3400.5</v>
      </c>
      <c r="D13" s="31">
        <f t="shared" si="0"/>
        <v>33698.955</v>
      </c>
    </row>
    <row r="14" ht="12.75">
      <c r="D14" s="31">
        <f>SUM(D2:D13)</f>
        <v>404381.5140000001</v>
      </c>
    </row>
    <row r="16" spans="1:2" ht="12.75">
      <c r="A16" t="s">
        <v>128</v>
      </c>
      <c r="B16">
        <v>70455.69</v>
      </c>
    </row>
    <row r="17" spans="1:2" ht="12.75">
      <c r="A17" t="s">
        <v>129</v>
      </c>
      <c r="B17">
        <v>70457.87</v>
      </c>
    </row>
    <row r="18" spans="1:2" ht="12.75">
      <c r="A18" t="s">
        <v>130</v>
      </c>
      <c r="B18">
        <v>70457.87</v>
      </c>
    </row>
    <row r="19" spans="1:2" ht="12.75">
      <c r="A19" t="s">
        <v>131</v>
      </c>
      <c r="B19">
        <v>70457.87</v>
      </c>
    </row>
    <row r="20" spans="1:2" ht="12.75">
      <c r="A20" t="s">
        <v>132</v>
      </c>
      <c r="B20">
        <v>70457.87</v>
      </c>
    </row>
    <row r="21" spans="1:2" ht="12.75">
      <c r="A21" t="s">
        <v>133</v>
      </c>
      <c r="B21">
        <v>70457.87</v>
      </c>
    </row>
    <row r="22" spans="1:2" ht="12.75">
      <c r="A22" t="s">
        <v>134</v>
      </c>
      <c r="B22">
        <v>70457.86</v>
      </c>
    </row>
    <row r="23" spans="1:2" ht="12.75">
      <c r="A23" t="s">
        <v>135</v>
      </c>
      <c r="B23">
        <v>70460.04</v>
      </c>
    </row>
    <row r="24" spans="1:2" ht="12.75">
      <c r="A24" t="s">
        <v>136</v>
      </c>
      <c r="B24">
        <v>70460.04</v>
      </c>
    </row>
    <row r="25" spans="1:2" ht="12.75">
      <c r="A25" t="s">
        <v>137</v>
      </c>
      <c r="B25">
        <v>70460.04</v>
      </c>
    </row>
    <row r="26" spans="1:2" ht="12.75">
      <c r="A26" t="s">
        <v>138</v>
      </c>
      <c r="B26">
        <v>70460.04</v>
      </c>
    </row>
    <row r="27" spans="1:2" ht="12.75">
      <c r="A27" t="s">
        <v>139</v>
      </c>
      <c r="B27">
        <v>70460.04</v>
      </c>
    </row>
    <row r="28" ht="12.75">
      <c r="B28">
        <f>SUM(B16:B27)</f>
        <v>845503.1000000001</v>
      </c>
    </row>
    <row r="30" spans="2:5" ht="12.75">
      <c r="B30" t="s">
        <v>190</v>
      </c>
      <c r="C30" t="s">
        <v>191</v>
      </c>
      <c r="D30" t="s">
        <v>192</v>
      </c>
      <c r="E30" t="s">
        <v>193</v>
      </c>
    </row>
    <row r="31" spans="1:5" ht="12.75">
      <c r="A31" t="s">
        <v>198</v>
      </c>
      <c r="B31">
        <v>1781.45</v>
      </c>
      <c r="C31">
        <v>22417.56</v>
      </c>
      <c r="D31">
        <v>24199.01</v>
      </c>
      <c r="E31">
        <f>B31+C31-D31</f>
        <v>0</v>
      </c>
    </row>
    <row r="32" spans="1:5" ht="12.75">
      <c r="A32" t="s">
        <v>199</v>
      </c>
      <c r="B32">
        <v>0</v>
      </c>
      <c r="C32">
        <v>13418.04</v>
      </c>
      <c r="D32">
        <v>13418.04</v>
      </c>
      <c r="E32">
        <f>B32+C32-D32</f>
        <v>0</v>
      </c>
    </row>
    <row r="33" spans="2:5" ht="12.75">
      <c r="B33">
        <f>SUM(B31:B32)</f>
        <v>1781.45</v>
      </c>
      <c r="C33">
        <f>SUM(C31:C32)</f>
        <v>35835.600000000006</v>
      </c>
      <c r="D33">
        <f>SUM(D31:D32)</f>
        <v>37617.05</v>
      </c>
      <c r="E33">
        <f>SUM(E31:E32)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D6">
      <selection activeCell="N3" sqref="N3:N14"/>
    </sheetView>
  </sheetViews>
  <sheetFormatPr defaultColWidth="9.140625" defaultRowHeight="12.75"/>
  <cols>
    <col min="1" max="1" width="32.7109375" style="0" customWidth="1"/>
    <col min="2" max="2" width="10.28125" style="0" customWidth="1"/>
    <col min="4" max="4" width="10.140625" style="0" customWidth="1"/>
    <col min="6" max="6" width="10.421875" style="0" customWidth="1"/>
    <col min="7" max="7" width="10.57421875" style="0" customWidth="1"/>
    <col min="8" max="8" width="9.8515625" style="0" customWidth="1"/>
    <col min="9" max="9" width="11.57421875" style="0" customWidth="1"/>
    <col min="10" max="10" width="10.7109375" style="0" customWidth="1"/>
    <col min="12" max="12" width="9.7109375" style="0" customWidth="1"/>
    <col min="13" max="14" width="11.00390625" style="0" customWidth="1"/>
  </cols>
  <sheetData>
    <row r="1" spans="1:14" ht="13.5" thickBot="1">
      <c r="A1" s="53" t="s">
        <v>127</v>
      </c>
      <c r="B1" s="53" t="s">
        <v>141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7"/>
    </row>
    <row r="2" spans="1:14" ht="30.75" customHeight="1">
      <c r="A2" s="53"/>
      <c r="B2" s="5" t="s">
        <v>128</v>
      </c>
      <c r="C2" s="5" t="s">
        <v>129</v>
      </c>
      <c r="D2" s="5" t="s">
        <v>130</v>
      </c>
      <c r="E2" s="5" t="s">
        <v>131</v>
      </c>
      <c r="F2" s="5" t="s">
        <v>132</v>
      </c>
      <c r="G2" s="5" t="s">
        <v>133</v>
      </c>
      <c r="H2" s="5" t="s">
        <v>134</v>
      </c>
      <c r="I2" s="5" t="s">
        <v>135</v>
      </c>
      <c r="J2" s="5" t="s">
        <v>136</v>
      </c>
      <c r="K2" s="5" t="s">
        <v>137</v>
      </c>
      <c r="L2" s="5" t="s">
        <v>138</v>
      </c>
      <c r="M2" s="40" t="s">
        <v>139</v>
      </c>
      <c r="N2" s="42" t="s">
        <v>140</v>
      </c>
    </row>
    <row r="3" spans="1:14" ht="38.25">
      <c r="A3" s="6" t="s">
        <v>119</v>
      </c>
      <c r="B3" s="5"/>
      <c r="C3" s="5">
        <v>2001</v>
      </c>
      <c r="D3" s="5">
        <v>0</v>
      </c>
      <c r="E3" s="5">
        <v>2119</v>
      </c>
      <c r="F3" s="5">
        <v>15192.62</v>
      </c>
      <c r="G3" s="5">
        <v>16592.69</v>
      </c>
      <c r="H3" s="5">
        <v>1224</v>
      </c>
      <c r="I3" s="5">
        <v>7790</v>
      </c>
      <c r="J3" s="5">
        <v>0</v>
      </c>
      <c r="K3" s="5">
        <v>5657.1</v>
      </c>
      <c r="L3" s="5">
        <v>611</v>
      </c>
      <c r="M3" s="40"/>
      <c r="N3" s="43">
        <f>SUM(B3:M3)</f>
        <v>51187.409999999996</v>
      </c>
    </row>
    <row r="4" spans="1:14" ht="33" customHeight="1">
      <c r="A4" s="6" t="s">
        <v>143</v>
      </c>
      <c r="B4" s="5"/>
      <c r="C4" s="5"/>
      <c r="D4" s="5"/>
      <c r="E4" s="5">
        <v>4150.1</v>
      </c>
      <c r="F4" s="5">
        <v>505380</v>
      </c>
      <c r="G4" s="5">
        <v>3859.9</v>
      </c>
      <c r="H4" s="5">
        <v>1435.75</v>
      </c>
      <c r="I4" s="5">
        <v>677.27</v>
      </c>
      <c r="J4" s="5">
        <v>1257.12</v>
      </c>
      <c r="K4" s="5"/>
      <c r="L4" s="5">
        <v>7146</v>
      </c>
      <c r="M4" s="40"/>
      <c r="N4" s="43">
        <f aca="true" t="shared" si="0" ref="N4:N14">SUM(B4:M4)</f>
        <v>523906.14</v>
      </c>
    </row>
    <row r="5" spans="1:14" ht="33" customHeight="1">
      <c r="A5" s="29" t="s">
        <v>123</v>
      </c>
      <c r="B5" s="30">
        <v>5814.68</v>
      </c>
      <c r="C5" s="30">
        <v>5814.68</v>
      </c>
      <c r="D5" s="30">
        <v>5814.68</v>
      </c>
      <c r="E5" s="30">
        <v>5814.68</v>
      </c>
      <c r="F5" s="30">
        <v>5814.68</v>
      </c>
      <c r="G5" s="30">
        <v>5814.68</v>
      </c>
      <c r="H5" s="30">
        <v>5814.68</v>
      </c>
      <c r="I5" s="30">
        <v>5814.86</v>
      </c>
      <c r="J5" s="30">
        <v>5814.86</v>
      </c>
      <c r="K5" s="30">
        <v>5814.86</v>
      </c>
      <c r="L5" s="30">
        <v>5814.86</v>
      </c>
      <c r="M5" s="30">
        <v>5814.86</v>
      </c>
      <c r="N5" s="44">
        <f t="shared" si="0"/>
        <v>69777.06</v>
      </c>
    </row>
    <row r="6" spans="1:14" ht="48" customHeight="1">
      <c r="A6" s="29" t="s">
        <v>126</v>
      </c>
      <c r="B6" s="30">
        <v>8364.98</v>
      </c>
      <c r="C6" s="30">
        <v>8364.98</v>
      </c>
      <c r="D6" s="30">
        <v>8364.98</v>
      </c>
      <c r="E6" s="30">
        <v>8364.98</v>
      </c>
      <c r="F6" s="30">
        <v>8364.98</v>
      </c>
      <c r="G6" s="30">
        <v>8364.98</v>
      </c>
      <c r="H6" s="30">
        <v>8364.98</v>
      </c>
      <c r="I6" s="30">
        <v>8365.23</v>
      </c>
      <c r="J6" s="30">
        <v>8365.23</v>
      </c>
      <c r="K6" s="30">
        <v>8365.23</v>
      </c>
      <c r="L6" s="30">
        <v>8365.23</v>
      </c>
      <c r="M6" s="30">
        <v>8365.23</v>
      </c>
      <c r="N6" s="44">
        <f t="shared" si="0"/>
        <v>100381.00999999997</v>
      </c>
    </row>
    <row r="7" spans="1:14" ht="33" customHeight="1">
      <c r="A7" s="6" t="s">
        <v>122</v>
      </c>
      <c r="B7" s="5"/>
      <c r="C7" s="5"/>
      <c r="D7" s="5"/>
      <c r="E7" s="5">
        <v>8410</v>
      </c>
      <c r="F7" s="5"/>
      <c r="G7" s="5"/>
      <c r="H7" s="5"/>
      <c r="I7" s="5"/>
      <c r="J7" s="5"/>
      <c r="K7" s="5"/>
      <c r="L7" s="5">
        <v>3600</v>
      </c>
      <c r="M7" s="40"/>
      <c r="N7" s="43">
        <f t="shared" si="0"/>
        <v>12010</v>
      </c>
    </row>
    <row r="8" spans="1:14" ht="33" customHeight="1">
      <c r="A8" s="6" t="s">
        <v>158</v>
      </c>
      <c r="B8" s="5">
        <v>255.45</v>
      </c>
      <c r="C8" s="5">
        <v>784.25</v>
      </c>
      <c r="D8" s="5">
        <v>784.25</v>
      </c>
      <c r="E8" s="5">
        <v>784.25</v>
      </c>
      <c r="F8" s="5">
        <v>784.25</v>
      </c>
      <c r="G8" s="5">
        <v>784.25</v>
      </c>
      <c r="H8" s="5">
        <v>844.24</v>
      </c>
      <c r="I8" s="5">
        <v>1006.23</v>
      </c>
      <c r="J8" s="5">
        <v>1257.12</v>
      </c>
      <c r="K8" s="5">
        <v>784.25</v>
      </c>
      <c r="L8" s="5">
        <v>1253.95</v>
      </c>
      <c r="M8" s="40">
        <v>784.25</v>
      </c>
      <c r="N8" s="43">
        <f t="shared" si="0"/>
        <v>10106.74</v>
      </c>
    </row>
    <row r="9" spans="1:14" ht="33" customHeight="1">
      <c r="A9" s="6" t="s">
        <v>120</v>
      </c>
      <c r="B9" s="5">
        <v>1379.94</v>
      </c>
      <c r="C9" s="5">
        <v>1379.94</v>
      </c>
      <c r="D9" s="5">
        <v>1379.94</v>
      </c>
      <c r="E9" s="5">
        <v>1379.94</v>
      </c>
      <c r="F9" s="5">
        <v>5777.18</v>
      </c>
      <c r="G9" s="5">
        <v>1379.94</v>
      </c>
      <c r="H9" s="5">
        <v>1379.94</v>
      </c>
      <c r="I9" s="5">
        <v>1379.94</v>
      </c>
      <c r="J9" s="5">
        <v>5412.48</v>
      </c>
      <c r="K9" s="5">
        <v>1379.94</v>
      </c>
      <c r="L9" s="5">
        <v>1379.94</v>
      </c>
      <c r="M9" s="5">
        <v>1379.94</v>
      </c>
      <c r="N9" s="43">
        <f t="shared" si="0"/>
        <v>24989.059999999998</v>
      </c>
    </row>
    <row r="10" spans="1:14" ht="46.5" customHeight="1">
      <c r="A10" s="6" t="s">
        <v>118</v>
      </c>
      <c r="B10" s="5"/>
      <c r="C10" s="5"/>
      <c r="D10" s="5"/>
      <c r="E10" s="5"/>
      <c r="F10" s="5"/>
      <c r="G10" s="5"/>
      <c r="H10" s="5">
        <v>20766.91</v>
      </c>
      <c r="I10" s="5"/>
      <c r="J10" s="5"/>
      <c r="K10" s="5"/>
      <c r="L10" s="5"/>
      <c r="M10" s="40"/>
      <c r="N10" s="43">
        <f t="shared" si="0"/>
        <v>20766.91</v>
      </c>
    </row>
    <row r="11" spans="1:14" ht="38.25">
      <c r="A11" s="29" t="s">
        <v>117</v>
      </c>
      <c r="B11" s="30">
        <v>1203.02</v>
      </c>
      <c r="C11" s="30">
        <v>1203.02</v>
      </c>
      <c r="D11" s="30">
        <v>1203.02</v>
      </c>
      <c r="E11" s="30">
        <v>1203.02</v>
      </c>
      <c r="F11" s="30">
        <v>1203.02</v>
      </c>
      <c r="G11" s="30">
        <v>1203.02</v>
      </c>
      <c r="H11" s="30">
        <v>1203.02</v>
      </c>
      <c r="I11" s="30">
        <v>1203.06</v>
      </c>
      <c r="J11" s="30">
        <v>1203.06</v>
      </c>
      <c r="K11" s="30">
        <v>1203.06</v>
      </c>
      <c r="L11" s="30">
        <v>1203.06</v>
      </c>
      <c r="M11" s="30">
        <v>1203.06</v>
      </c>
      <c r="N11" s="43">
        <f t="shared" si="0"/>
        <v>14436.439999999999</v>
      </c>
    </row>
    <row r="12" spans="1:14" ht="29.25" customHeight="1">
      <c r="A12" s="29" t="s">
        <v>125</v>
      </c>
      <c r="B12" s="30">
        <v>5393.76</v>
      </c>
      <c r="C12" s="30">
        <v>5393.76</v>
      </c>
      <c r="D12" s="30">
        <v>5393.76</v>
      </c>
      <c r="E12" s="30">
        <v>5393.76</v>
      </c>
      <c r="F12" s="30">
        <v>5393.76</v>
      </c>
      <c r="G12" s="30">
        <v>5393.76</v>
      </c>
      <c r="H12" s="30">
        <v>5393.76</v>
      </c>
      <c r="I12" s="30">
        <v>5393.92</v>
      </c>
      <c r="J12" s="30">
        <v>5393.92</v>
      </c>
      <c r="K12" s="30">
        <v>5393.92</v>
      </c>
      <c r="L12" s="30">
        <v>5393.92</v>
      </c>
      <c r="M12" s="30">
        <v>5393.92</v>
      </c>
      <c r="N12" s="43">
        <f t="shared" si="0"/>
        <v>64725.92</v>
      </c>
    </row>
    <row r="13" spans="1:14" ht="36.75" customHeight="1">
      <c r="A13" s="6" t="s">
        <v>124</v>
      </c>
      <c r="B13" s="5">
        <v>2939.67</v>
      </c>
      <c r="C13" s="5">
        <v>2939.67</v>
      </c>
      <c r="D13" s="5">
        <v>2939.67</v>
      </c>
      <c r="E13" s="5">
        <v>2939.67</v>
      </c>
      <c r="F13" s="5">
        <v>2939.67</v>
      </c>
      <c r="G13" s="5">
        <v>2939.67</v>
      </c>
      <c r="H13" s="5">
        <v>2939.67</v>
      </c>
      <c r="I13" s="5">
        <v>2939.76</v>
      </c>
      <c r="J13" s="5">
        <v>2939.76</v>
      </c>
      <c r="K13" s="5">
        <v>2939.76</v>
      </c>
      <c r="L13" s="5">
        <v>2939.76</v>
      </c>
      <c r="M13" s="5">
        <v>2939.76</v>
      </c>
      <c r="N13" s="43">
        <f t="shared" si="0"/>
        <v>35276.49000000001</v>
      </c>
    </row>
    <row r="14" spans="1:14" ht="27" customHeight="1" thickBot="1">
      <c r="A14" s="36" t="s">
        <v>121</v>
      </c>
      <c r="B14" s="37">
        <v>8108.07</v>
      </c>
      <c r="C14" s="37">
        <v>9056.9</v>
      </c>
      <c r="D14" s="37">
        <v>9056.9</v>
      </c>
      <c r="E14" s="37">
        <v>8872.06</v>
      </c>
      <c r="F14" s="37">
        <v>8933.67</v>
      </c>
      <c r="G14" s="37">
        <v>8933.67</v>
      </c>
      <c r="H14" s="37">
        <v>9010.21</v>
      </c>
      <c r="I14" s="37">
        <v>9010.21</v>
      </c>
      <c r="J14" s="37">
        <v>9010.21</v>
      </c>
      <c r="K14" s="37">
        <v>9010.21</v>
      </c>
      <c r="L14" s="37">
        <v>9010.21</v>
      </c>
      <c r="M14" s="37">
        <v>9010.21</v>
      </c>
      <c r="N14" s="45">
        <f t="shared" si="0"/>
        <v>107022.52999999997</v>
      </c>
    </row>
    <row r="15" spans="1:14" ht="30.75" customHeight="1" thickBot="1">
      <c r="A15" s="38" t="s">
        <v>142</v>
      </c>
      <c r="B15" s="39">
        <f>SUM(B3:B14)</f>
        <v>33459.57</v>
      </c>
      <c r="C15" s="39">
        <f aca="true" t="shared" si="1" ref="C15:M15">SUM(C3:C14)</f>
        <v>36938.2</v>
      </c>
      <c r="D15" s="39">
        <f t="shared" si="1"/>
        <v>34937.2</v>
      </c>
      <c r="E15" s="39">
        <f t="shared" si="1"/>
        <v>49431.46</v>
      </c>
      <c r="F15" s="39">
        <f t="shared" si="1"/>
        <v>559783.8300000002</v>
      </c>
      <c r="G15" s="39">
        <f t="shared" si="1"/>
        <v>55266.56</v>
      </c>
      <c r="H15" s="39">
        <f t="shared" si="1"/>
        <v>58377.159999999996</v>
      </c>
      <c r="I15" s="39">
        <f t="shared" si="1"/>
        <v>43580.48</v>
      </c>
      <c r="J15" s="39">
        <f t="shared" si="1"/>
        <v>40653.76</v>
      </c>
      <c r="K15" s="39">
        <f t="shared" si="1"/>
        <v>40548.33</v>
      </c>
      <c r="L15" s="39">
        <f t="shared" si="1"/>
        <v>46717.93</v>
      </c>
      <c r="M15" s="41">
        <f t="shared" si="1"/>
        <v>34891.23</v>
      </c>
      <c r="N15" s="46">
        <f>SUM(B15:M15)</f>
        <v>1034585.7100000003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zoomScalePageLayoutView="0" workbookViewId="0" topLeftCell="C20">
      <selection activeCell="E26" sqref="E26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6.7109375" style="0" customWidth="1"/>
    <col min="5" max="5" width="32.7109375" style="0" customWidth="1"/>
    <col min="6" max="6" width="9.57421875" style="0" bestFit="1" customWidth="1"/>
  </cols>
  <sheetData>
    <row r="1" spans="1:5" ht="34.5" customHeight="1" thickBot="1">
      <c r="A1" s="68" t="s">
        <v>197</v>
      </c>
      <c r="B1" s="68"/>
      <c r="C1" s="68"/>
      <c r="D1" s="68"/>
      <c r="E1" s="68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43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4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115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4" t="s">
        <v>116</v>
      </c>
    </row>
    <row r="6" spans="1:5" ht="39.75" customHeight="1" thickBot="1">
      <c r="A6" s="75" t="s">
        <v>12</v>
      </c>
      <c r="B6" s="76"/>
      <c r="C6" s="76"/>
      <c r="D6" s="76"/>
      <c r="E6" s="76"/>
    </row>
    <row r="7" spans="1:5" ht="47.25" customHeight="1" thickBot="1">
      <c r="A7" s="2" t="s">
        <v>13</v>
      </c>
      <c r="B7" s="34" t="s">
        <v>14</v>
      </c>
      <c r="C7" s="1" t="s">
        <v>15</v>
      </c>
      <c r="D7" s="3" t="s">
        <v>14</v>
      </c>
      <c r="E7" s="3">
        <v>0</v>
      </c>
    </row>
    <row r="8" spans="1:5" ht="39" customHeight="1" thickBot="1">
      <c r="A8" s="2" t="s">
        <v>16</v>
      </c>
      <c r="B8" s="34" t="s">
        <v>17</v>
      </c>
      <c r="C8" s="1" t="s">
        <v>15</v>
      </c>
      <c r="D8" s="3" t="s">
        <v>17</v>
      </c>
      <c r="E8" s="10">
        <v>54808.18</v>
      </c>
    </row>
    <row r="9" spans="1:5" ht="48" customHeight="1" thickBot="1">
      <c r="A9" s="2" t="s">
        <v>18</v>
      </c>
      <c r="B9" s="34" t="s">
        <v>19</v>
      </c>
      <c r="C9" s="1" t="s">
        <v>15</v>
      </c>
      <c r="D9" s="3" t="s">
        <v>19</v>
      </c>
      <c r="E9" s="10">
        <v>0</v>
      </c>
    </row>
    <row r="10" spans="1:5" ht="69.75" customHeight="1" thickBot="1">
      <c r="A10" s="9" t="s">
        <v>184</v>
      </c>
      <c r="B10" s="3" t="s">
        <v>186</v>
      </c>
      <c r="C10" s="1" t="s">
        <v>15</v>
      </c>
      <c r="D10" s="3" t="s">
        <v>186</v>
      </c>
      <c r="E10" s="47">
        <v>845503.1</v>
      </c>
    </row>
    <row r="11" spans="1:5" ht="89.25" customHeight="1" thickBot="1">
      <c r="A11" s="9" t="s">
        <v>185</v>
      </c>
      <c r="B11" s="3" t="s">
        <v>200</v>
      </c>
      <c r="C11" s="1" t="s">
        <v>15</v>
      </c>
      <c r="D11" s="3" t="s">
        <v>200</v>
      </c>
      <c r="E11" s="10">
        <f>Лист1!C33</f>
        <v>35835.600000000006</v>
      </c>
    </row>
    <row r="12" spans="1:5" ht="57" customHeight="1" thickBot="1">
      <c r="A12" s="2" t="s">
        <v>20</v>
      </c>
      <c r="B12" s="34" t="s">
        <v>187</v>
      </c>
      <c r="C12" s="1" t="s">
        <v>15</v>
      </c>
      <c r="D12" s="3" t="s">
        <v>21</v>
      </c>
      <c r="E12" s="33">
        <f>E10+E11</f>
        <v>881338.7</v>
      </c>
    </row>
    <row r="13" spans="1:5" ht="45" customHeight="1" thickBot="1">
      <c r="A13" s="2" t="s">
        <v>22</v>
      </c>
      <c r="B13" s="35" t="s">
        <v>23</v>
      </c>
      <c r="C13" s="1" t="s">
        <v>15</v>
      </c>
      <c r="D13" s="3" t="s">
        <v>24</v>
      </c>
      <c r="E13" s="32">
        <f>845503.1+E11-E14-E15</f>
        <v>412231.2659999999</v>
      </c>
    </row>
    <row r="14" spans="1:5" ht="39.75" customHeight="1" thickBot="1">
      <c r="A14" s="2" t="s">
        <v>25</v>
      </c>
      <c r="B14" s="35" t="s">
        <v>26</v>
      </c>
      <c r="C14" s="1" t="s">
        <v>15</v>
      </c>
      <c r="D14" s="3" t="s">
        <v>27</v>
      </c>
      <c r="E14" s="32">
        <f>Лист1!D14</f>
        <v>404381.5140000001</v>
      </c>
    </row>
    <row r="15" spans="1:5" ht="39.75" customHeight="1" thickBot="1">
      <c r="A15" s="2" t="s">
        <v>28</v>
      </c>
      <c r="B15" s="35" t="s">
        <v>29</v>
      </c>
      <c r="C15" s="1" t="s">
        <v>15</v>
      </c>
      <c r="D15" s="3" t="s">
        <v>30</v>
      </c>
      <c r="E15" s="32">
        <f>'стоимость работ по видам'!N12</f>
        <v>64725.92</v>
      </c>
    </row>
    <row r="16" spans="1:5" ht="39.75" customHeight="1" thickBot="1">
      <c r="A16" s="2" t="s">
        <v>31</v>
      </c>
      <c r="B16" s="34" t="s">
        <v>32</v>
      </c>
      <c r="C16" s="1" t="s">
        <v>15</v>
      </c>
      <c r="D16" s="3" t="s">
        <v>33</v>
      </c>
      <c r="E16" s="32">
        <f>E17+E18+E19+E20+E21+E22</f>
        <v>938112.06</v>
      </c>
    </row>
    <row r="17" spans="1:6" ht="54" customHeight="1" thickBot="1">
      <c r="A17" s="2" t="s">
        <v>34</v>
      </c>
      <c r="B17" s="35" t="s">
        <v>183</v>
      </c>
      <c r="C17" s="1" t="s">
        <v>15</v>
      </c>
      <c r="D17" s="3" t="s">
        <v>35</v>
      </c>
      <c r="E17" s="32">
        <f>848171.31+50207.94</f>
        <v>898379.25</v>
      </c>
      <c r="F17" s="31"/>
    </row>
    <row r="18" spans="1:5" ht="54" customHeight="1" thickBot="1">
      <c r="A18" s="9" t="s">
        <v>188</v>
      </c>
      <c r="B18" s="35" t="s">
        <v>201</v>
      </c>
      <c r="C18" s="1" t="s">
        <v>15</v>
      </c>
      <c r="D18" s="3" t="s">
        <v>35</v>
      </c>
      <c r="E18" s="32">
        <f>Лист1!D33</f>
        <v>37617.05</v>
      </c>
    </row>
    <row r="19" spans="1:5" ht="52.5" customHeight="1" thickBot="1">
      <c r="A19" s="2" t="s">
        <v>36</v>
      </c>
      <c r="B19" s="35" t="s">
        <v>37</v>
      </c>
      <c r="C19" s="1" t="s">
        <v>15</v>
      </c>
      <c r="D19" s="3" t="s">
        <v>38</v>
      </c>
      <c r="E19" s="3">
        <v>0</v>
      </c>
    </row>
    <row r="20" spans="1:5" ht="39.75" customHeight="1" thickBot="1">
      <c r="A20" s="2" t="s">
        <v>39</v>
      </c>
      <c r="B20" s="35" t="s">
        <v>40</v>
      </c>
      <c r="C20" s="1" t="s">
        <v>15</v>
      </c>
      <c r="D20" s="3" t="s">
        <v>41</v>
      </c>
      <c r="E20" s="3">
        <v>0</v>
      </c>
    </row>
    <row r="21" spans="1:5" ht="39.75" customHeight="1" thickBot="1">
      <c r="A21" s="2" t="s">
        <v>42</v>
      </c>
      <c r="B21" s="35" t="s">
        <v>43</v>
      </c>
      <c r="C21" s="1" t="s">
        <v>15</v>
      </c>
      <c r="D21" s="3" t="s">
        <v>44</v>
      </c>
      <c r="E21" s="33">
        <f>2024.92+90.84</f>
        <v>2115.76</v>
      </c>
    </row>
    <row r="22" spans="1:5" ht="39.75" customHeight="1" thickBot="1">
      <c r="A22" s="2" t="s">
        <v>45</v>
      </c>
      <c r="B22" s="35" t="s">
        <v>46</v>
      </c>
      <c r="C22" s="1" t="s">
        <v>15</v>
      </c>
      <c r="D22" s="3" t="s">
        <v>47</v>
      </c>
      <c r="E22" s="3">
        <v>0</v>
      </c>
    </row>
    <row r="23" spans="1:5" ht="39.75" customHeight="1" thickBot="1">
      <c r="A23" s="2" t="s">
        <v>48</v>
      </c>
      <c r="B23" s="34" t="s">
        <v>49</v>
      </c>
      <c r="C23" s="1" t="s">
        <v>15</v>
      </c>
      <c r="D23" s="3" t="s">
        <v>49</v>
      </c>
      <c r="E23" s="10">
        <f>E16</f>
        <v>938112.06</v>
      </c>
    </row>
    <row r="24" spans="1:5" ht="39.75" customHeight="1" thickBot="1">
      <c r="A24" s="2" t="s">
        <v>50</v>
      </c>
      <c r="B24" s="34" t="s">
        <v>51</v>
      </c>
      <c r="C24" s="1" t="s">
        <v>15</v>
      </c>
      <c r="D24" s="3" t="s">
        <v>51</v>
      </c>
      <c r="E24" s="3">
        <v>0</v>
      </c>
    </row>
    <row r="25" spans="1:5" ht="39.75" customHeight="1" thickBot="1">
      <c r="A25" s="2" t="s">
        <v>52</v>
      </c>
      <c r="B25" s="34" t="s">
        <v>53</v>
      </c>
      <c r="C25" s="1" t="s">
        <v>15</v>
      </c>
      <c r="D25" s="3" t="s">
        <v>53</v>
      </c>
      <c r="E25" s="52">
        <v>0</v>
      </c>
    </row>
    <row r="26" spans="1:5" ht="39.75" customHeight="1" thickBot="1">
      <c r="A26" s="2" t="s">
        <v>54</v>
      </c>
      <c r="B26" s="34" t="s">
        <v>55</v>
      </c>
      <c r="C26" s="1" t="s">
        <v>15</v>
      </c>
      <c r="D26" s="3" t="s">
        <v>55</v>
      </c>
      <c r="E26" s="48">
        <f>E8+E12+E19+E20+E21+E22-E41</f>
        <v>-96323.07000000018</v>
      </c>
    </row>
    <row r="27" spans="1:5" ht="69" customHeight="1" thickBot="1">
      <c r="A27" s="49" t="s">
        <v>194</v>
      </c>
      <c r="B27" s="50" t="s">
        <v>195</v>
      </c>
      <c r="C27" s="1" t="s">
        <v>15</v>
      </c>
      <c r="D27" s="50" t="s">
        <v>196</v>
      </c>
      <c r="E27" s="51">
        <f>92737.43+E10-E17</f>
        <v>39861.28000000003</v>
      </c>
    </row>
    <row r="28" spans="1:5" ht="39.75" customHeight="1" thickBot="1">
      <c r="A28" s="75" t="s">
        <v>56</v>
      </c>
      <c r="B28" s="76"/>
      <c r="C28" s="76"/>
      <c r="D28" s="76"/>
      <c r="E28" s="76"/>
    </row>
    <row r="29" spans="1:7" ht="39.75" customHeight="1" thickBot="1">
      <c r="A29" s="2" t="s">
        <v>57</v>
      </c>
      <c r="B29" s="69" t="s">
        <v>58</v>
      </c>
      <c r="C29" s="70"/>
      <c r="D29" s="71"/>
      <c r="E29" s="26" t="s">
        <v>60</v>
      </c>
      <c r="F29" s="27"/>
      <c r="G29" s="27"/>
    </row>
    <row r="30" spans="1:5" ht="39.75" customHeight="1" thickBot="1">
      <c r="A30" s="9" t="s">
        <v>148</v>
      </c>
      <c r="B30" s="62" t="s">
        <v>179</v>
      </c>
      <c r="C30" s="63"/>
      <c r="D30" s="64"/>
      <c r="E30" s="14">
        <f>'стоимость работ по видам'!N3+'стоимость работ по видам'!N4</f>
        <v>575093.55</v>
      </c>
    </row>
    <row r="31" spans="1:5" ht="39.75" customHeight="1" thickBot="1">
      <c r="A31" s="9" t="s">
        <v>149</v>
      </c>
      <c r="B31" s="54" t="s">
        <v>123</v>
      </c>
      <c r="C31" s="55"/>
      <c r="D31" s="56"/>
      <c r="E31" s="3">
        <f>'стоимость работ по видам'!N5</f>
        <v>69777.06</v>
      </c>
    </row>
    <row r="32" spans="1:5" ht="39.75" customHeight="1" thickBot="1">
      <c r="A32" s="9" t="s">
        <v>150</v>
      </c>
      <c r="B32" s="54" t="s">
        <v>126</v>
      </c>
      <c r="C32" s="55"/>
      <c r="D32" s="56"/>
      <c r="E32" s="3">
        <f>'стоимость работ по видам'!N6</f>
        <v>100381.00999999997</v>
      </c>
    </row>
    <row r="33" spans="1:5" ht="39.75" customHeight="1" thickBot="1">
      <c r="A33" s="9" t="s">
        <v>151</v>
      </c>
      <c r="B33" s="54" t="s">
        <v>122</v>
      </c>
      <c r="C33" s="55"/>
      <c r="D33" s="56"/>
      <c r="E33" s="3">
        <f>'стоимость работ по видам'!N7</f>
        <v>12010</v>
      </c>
    </row>
    <row r="34" spans="1:5" ht="39.75" customHeight="1" thickBot="1">
      <c r="A34" s="9" t="s">
        <v>152</v>
      </c>
      <c r="B34" s="54" t="s">
        <v>159</v>
      </c>
      <c r="C34" s="55"/>
      <c r="D34" s="56"/>
      <c r="E34" s="3">
        <f>'стоимость работ по видам'!N8</f>
        <v>10106.74</v>
      </c>
    </row>
    <row r="35" spans="1:5" ht="39.75" customHeight="1" thickBot="1">
      <c r="A35" s="9" t="s">
        <v>153</v>
      </c>
      <c r="B35" s="57" t="s">
        <v>176</v>
      </c>
      <c r="C35" s="58"/>
      <c r="D35" s="58"/>
      <c r="E35" s="14">
        <f>'стоимость работ по видам'!N9</f>
        <v>24989.059999999998</v>
      </c>
    </row>
    <row r="36" spans="1:5" ht="39.75" customHeight="1" thickBot="1">
      <c r="A36" s="9" t="s">
        <v>154</v>
      </c>
      <c r="B36" s="62" t="s">
        <v>118</v>
      </c>
      <c r="C36" s="63"/>
      <c r="D36" s="64"/>
      <c r="E36" s="3">
        <f>'стоимость работ по видам'!N10</f>
        <v>20766.91</v>
      </c>
    </row>
    <row r="37" spans="1:5" ht="39.75" customHeight="1" thickBot="1">
      <c r="A37" s="9" t="s">
        <v>155</v>
      </c>
      <c r="B37" s="62" t="s">
        <v>117</v>
      </c>
      <c r="C37" s="63"/>
      <c r="D37" s="64"/>
      <c r="E37" s="3">
        <f>'стоимость работ по видам'!N11</f>
        <v>14436.439999999999</v>
      </c>
    </row>
    <row r="38" spans="1:5" ht="39.75" customHeight="1" thickBot="1">
      <c r="A38" s="9" t="s">
        <v>156</v>
      </c>
      <c r="B38" s="62" t="s">
        <v>125</v>
      </c>
      <c r="C38" s="63"/>
      <c r="D38" s="64"/>
      <c r="E38" s="3">
        <f>'стоимость работ по видам'!N12</f>
        <v>64725.92</v>
      </c>
    </row>
    <row r="39" spans="1:5" ht="39.75" customHeight="1" thickBot="1">
      <c r="A39" s="9" t="s">
        <v>157</v>
      </c>
      <c r="B39" s="62" t="s">
        <v>124</v>
      </c>
      <c r="C39" s="63"/>
      <c r="D39" s="64"/>
      <c r="E39" s="3">
        <f>'стоимость работ по видам'!N13</f>
        <v>35276.49000000001</v>
      </c>
    </row>
    <row r="40" spans="1:5" ht="39.75" customHeight="1" thickBot="1">
      <c r="A40" s="9" t="s">
        <v>189</v>
      </c>
      <c r="B40" s="62" t="s">
        <v>121</v>
      </c>
      <c r="C40" s="63"/>
      <c r="D40" s="64"/>
      <c r="E40" s="3">
        <f>'стоимость работ по видам'!N14</f>
        <v>107022.52999999997</v>
      </c>
    </row>
    <row r="41" spans="1:5" ht="39.75" customHeight="1" thickBot="1">
      <c r="A41" s="2" t="s">
        <v>59</v>
      </c>
      <c r="B41" s="72" t="s">
        <v>60</v>
      </c>
      <c r="C41" s="73"/>
      <c r="D41" s="74"/>
      <c r="E41" s="17">
        <f>SUM(E30:E40)</f>
        <v>1034585.7100000002</v>
      </c>
    </row>
    <row r="42" spans="1:6" ht="32.25" customHeight="1" thickBot="1">
      <c r="A42" s="15" t="s">
        <v>61</v>
      </c>
      <c r="B42" s="59" t="s">
        <v>62</v>
      </c>
      <c r="C42" s="60"/>
      <c r="D42" s="61"/>
      <c r="E42" s="16"/>
      <c r="F42" s="11"/>
    </row>
    <row r="43" spans="1:6" ht="31.5" customHeight="1" thickBot="1">
      <c r="A43" s="65" t="s">
        <v>160</v>
      </c>
      <c r="B43" s="62" t="s">
        <v>179</v>
      </c>
      <c r="C43" s="63"/>
      <c r="D43" s="64"/>
      <c r="E43" s="22"/>
      <c r="F43" s="11"/>
    </row>
    <row r="44" spans="1:6" ht="31.5" customHeight="1" thickBot="1">
      <c r="A44" s="66"/>
      <c r="B44" s="10" t="s">
        <v>63</v>
      </c>
      <c r="C44" s="18"/>
      <c r="D44" s="25" t="s">
        <v>63</v>
      </c>
      <c r="E44" s="23" t="s">
        <v>172</v>
      </c>
      <c r="F44" s="11"/>
    </row>
    <row r="45" spans="1:6" ht="31.5" customHeight="1" thickBot="1">
      <c r="A45" s="66"/>
      <c r="B45" s="3" t="s">
        <v>2</v>
      </c>
      <c r="C45" s="1" t="s">
        <v>7</v>
      </c>
      <c r="D45" s="3" t="s">
        <v>2</v>
      </c>
      <c r="E45" s="3" t="s">
        <v>161</v>
      </c>
      <c r="F45" s="11"/>
    </row>
    <row r="46" spans="1:6" ht="31.5" customHeight="1" thickBot="1">
      <c r="A46" s="67"/>
      <c r="B46" s="3" t="s">
        <v>64</v>
      </c>
      <c r="C46" s="1" t="s">
        <v>15</v>
      </c>
      <c r="D46" s="3" t="s">
        <v>64</v>
      </c>
      <c r="E46" s="3">
        <v>9.91</v>
      </c>
      <c r="F46" s="11"/>
    </row>
    <row r="47" spans="1:6" ht="27.75" customHeight="1" thickBot="1">
      <c r="A47" s="65" t="s">
        <v>180</v>
      </c>
      <c r="B47" s="54" t="s">
        <v>123</v>
      </c>
      <c r="C47" s="55"/>
      <c r="D47" s="56"/>
      <c r="E47" s="19"/>
      <c r="F47" s="11"/>
    </row>
    <row r="48" spans="1:6" ht="43.5" customHeight="1" thickBot="1">
      <c r="A48" s="66"/>
      <c r="B48" s="10" t="s">
        <v>63</v>
      </c>
      <c r="C48" s="18"/>
      <c r="D48" s="25" t="s">
        <v>63</v>
      </c>
      <c r="E48" s="24" t="s">
        <v>202</v>
      </c>
      <c r="F48" s="11"/>
    </row>
    <row r="49" spans="1:6" ht="27.75" customHeight="1" thickBot="1">
      <c r="A49" s="66"/>
      <c r="B49" s="10" t="s">
        <v>2</v>
      </c>
      <c r="C49" s="20" t="s">
        <v>7</v>
      </c>
      <c r="D49" s="10" t="s">
        <v>2</v>
      </c>
      <c r="E49" s="2" t="s">
        <v>161</v>
      </c>
      <c r="F49" s="11"/>
    </row>
    <row r="50" spans="1:6" ht="27.75" customHeight="1" thickBot="1">
      <c r="A50" s="67"/>
      <c r="B50" s="10" t="s">
        <v>64</v>
      </c>
      <c r="C50" s="20" t="s">
        <v>15</v>
      </c>
      <c r="D50" s="10" t="s">
        <v>64</v>
      </c>
      <c r="E50" s="3">
        <v>1.71</v>
      </c>
      <c r="F50" s="11"/>
    </row>
    <row r="51" spans="1:6" ht="27.75" customHeight="1" thickBot="1">
      <c r="A51" s="65" t="s">
        <v>162</v>
      </c>
      <c r="B51" s="54" t="s">
        <v>126</v>
      </c>
      <c r="C51" s="55"/>
      <c r="D51" s="56"/>
      <c r="E51" s="22"/>
      <c r="F51" s="11"/>
    </row>
    <row r="52" spans="1:6" ht="33" customHeight="1" thickBot="1">
      <c r="A52" s="66"/>
      <c r="B52" s="10" t="s">
        <v>63</v>
      </c>
      <c r="C52" s="18"/>
      <c r="D52" s="25" t="s">
        <v>63</v>
      </c>
      <c r="E52" s="24" t="s">
        <v>171</v>
      </c>
      <c r="F52" s="11"/>
    </row>
    <row r="53" spans="1:6" ht="27.75" customHeight="1" thickBot="1">
      <c r="A53" s="66"/>
      <c r="B53" s="3" t="s">
        <v>2</v>
      </c>
      <c r="C53" s="1" t="s">
        <v>7</v>
      </c>
      <c r="D53" s="3" t="s">
        <v>2</v>
      </c>
      <c r="E53" s="2" t="s">
        <v>161</v>
      </c>
      <c r="F53" s="11"/>
    </row>
    <row r="54" spans="1:6" ht="27.75" customHeight="1" thickBot="1">
      <c r="A54" s="67"/>
      <c r="B54" s="3" t="s">
        <v>64</v>
      </c>
      <c r="C54" s="1" t="s">
        <v>15</v>
      </c>
      <c r="D54" s="3" t="s">
        <v>64</v>
      </c>
      <c r="E54" s="3">
        <v>2.46</v>
      </c>
      <c r="F54" s="11"/>
    </row>
    <row r="55" spans="1:6" ht="27.75" customHeight="1" thickBot="1">
      <c r="A55" s="65" t="s">
        <v>163</v>
      </c>
      <c r="B55" s="54" t="s">
        <v>122</v>
      </c>
      <c r="C55" s="55"/>
      <c r="D55" s="56"/>
      <c r="E55" s="12"/>
      <c r="F55" s="11"/>
    </row>
    <row r="56" spans="1:6" ht="66.75" customHeight="1" thickBot="1">
      <c r="A56" s="66"/>
      <c r="B56" s="10" t="s">
        <v>63</v>
      </c>
      <c r="C56" s="18"/>
      <c r="D56" s="25" t="s">
        <v>63</v>
      </c>
      <c r="E56" s="24" t="s">
        <v>203</v>
      </c>
      <c r="F56" s="11"/>
    </row>
    <row r="57" spans="1:6" ht="27.75" customHeight="1" thickBot="1">
      <c r="A57" s="66"/>
      <c r="B57" s="3" t="s">
        <v>2</v>
      </c>
      <c r="C57" s="1" t="s">
        <v>7</v>
      </c>
      <c r="D57" s="3" t="s">
        <v>2</v>
      </c>
      <c r="E57" s="2" t="s">
        <v>161</v>
      </c>
      <c r="F57" s="11"/>
    </row>
    <row r="58" spans="1:6" ht="27.75" customHeight="1" thickBot="1">
      <c r="A58" s="67"/>
      <c r="B58" s="3" t="s">
        <v>64</v>
      </c>
      <c r="C58" s="1" t="s">
        <v>15</v>
      </c>
      <c r="D58" s="3" t="s">
        <v>64</v>
      </c>
      <c r="E58" s="3">
        <v>0.46</v>
      </c>
      <c r="F58" s="11"/>
    </row>
    <row r="59" spans="1:6" ht="27.75" customHeight="1" thickBot="1">
      <c r="A59" s="65" t="s">
        <v>164</v>
      </c>
      <c r="B59" s="54" t="s">
        <v>174</v>
      </c>
      <c r="C59" s="55"/>
      <c r="D59" s="56"/>
      <c r="E59" s="12"/>
      <c r="F59" s="11"/>
    </row>
    <row r="60" spans="1:6" ht="44.25" customHeight="1" thickBot="1">
      <c r="A60" s="66"/>
      <c r="B60" s="10" t="s">
        <v>63</v>
      </c>
      <c r="C60" s="18"/>
      <c r="D60" s="25" t="s">
        <v>63</v>
      </c>
      <c r="E60" s="24" t="s">
        <v>173</v>
      </c>
      <c r="F60" s="11"/>
    </row>
    <row r="61" spans="1:6" ht="27.75" customHeight="1" thickBot="1">
      <c r="A61" s="66"/>
      <c r="B61" s="3" t="s">
        <v>2</v>
      </c>
      <c r="C61" s="1" t="s">
        <v>7</v>
      </c>
      <c r="D61" s="3" t="s">
        <v>2</v>
      </c>
      <c r="E61" s="2" t="s">
        <v>161</v>
      </c>
      <c r="F61" s="11"/>
    </row>
    <row r="62" spans="1:6" ht="27.75" customHeight="1" thickBot="1">
      <c r="A62" s="67"/>
      <c r="B62" s="3" t="s">
        <v>64</v>
      </c>
      <c r="C62" s="1" t="s">
        <v>15</v>
      </c>
      <c r="D62" s="3" t="s">
        <v>64</v>
      </c>
      <c r="E62" s="3">
        <v>0.23</v>
      </c>
      <c r="F62" s="11"/>
    </row>
    <row r="63" spans="1:6" ht="39.75" customHeight="1" thickBot="1">
      <c r="A63" s="65" t="s">
        <v>165</v>
      </c>
      <c r="B63" s="57" t="s">
        <v>176</v>
      </c>
      <c r="C63" s="58"/>
      <c r="D63" s="58"/>
      <c r="E63" s="22"/>
      <c r="F63" s="11"/>
    </row>
    <row r="64" spans="1:6" ht="47.25" customHeight="1" thickBot="1">
      <c r="A64" s="66"/>
      <c r="B64" s="10" t="s">
        <v>63</v>
      </c>
      <c r="C64" s="18"/>
      <c r="D64" s="25" t="s">
        <v>63</v>
      </c>
      <c r="E64" s="21" t="s">
        <v>175</v>
      </c>
      <c r="F64" s="11"/>
    </row>
    <row r="65" spans="1:6" ht="31.5" customHeight="1" thickBot="1">
      <c r="A65" s="66"/>
      <c r="B65" s="3" t="s">
        <v>2</v>
      </c>
      <c r="C65" s="1" t="s">
        <v>7</v>
      </c>
      <c r="D65" s="3" t="s">
        <v>2</v>
      </c>
      <c r="E65" s="2" t="s">
        <v>161</v>
      </c>
      <c r="F65" s="11"/>
    </row>
    <row r="66" spans="1:6" ht="38.25" customHeight="1" thickBot="1">
      <c r="A66" s="67"/>
      <c r="B66" s="3" t="s">
        <v>64</v>
      </c>
      <c r="C66" s="1" t="s">
        <v>15</v>
      </c>
      <c r="D66" s="3" t="s">
        <v>64</v>
      </c>
      <c r="E66" s="3">
        <v>0.62</v>
      </c>
      <c r="F66" s="11"/>
    </row>
    <row r="67" spans="1:6" ht="27.75" customHeight="1" thickBot="1">
      <c r="A67" s="65" t="s">
        <v>166</v>
      </c>
      <c r="B67" s="62" t="s">
        <v>118</v>
      </c>
      <c r="C67" s="63"/>
      <c r="D67" s="64"/>
      <c r="E67" s="19"/>
      <c r="F67" s="11"/>
    </row>
    <row r="68" spans="1:6" ht="41.25" customHeight="1" thickBot="1">
      <c r="A68" s="66"/>
      <c r="B68" s="10" t="s">
        <v>63</v>
      </c>
      <c r="C68" s="18"/>
      <c r="D68" s="25" t="s">
        <v>63</v>
      </c>
      <c r="E68" s="23" t="s">
        <v>177</v>
      </c>
      <c r="F68" s="11"/>
    </row>
    <row r="69" spans="1:6" ht="27.75" customHeight="1" thickBot="1">
      <c r="A69" s="66"/>
      <c r="B69" s="3" t="s">
        <v>2</v>
      </c>
      <c r="C69" s="1" t="s">
        <v>7</v>
      </c>
      <c r="D69" s="3" t="s">
        <v>2</v>
      </c>
      <c r="E69" s="2" t="s">
        <v>161</v>
      </c>
      <c r="F69" s="11"/>
    </row>
    <row r="70" spans="1:6" ht="27.75" customHeight="1" thickBot="1">
      <c r="A70" s="67"/>
      <c r="B70" s="3" t="s">
        <v>64</v>
      </c>
      <c r="C70" s="1" t="s">
        <v>15</v>
      </c>
      <c r="D70" s="3" t="s">
        <v>64</v>
      </c>
      <c r="E70" s="3">
        <v>0.69</v>
      </c>
      <c r="F70" s="11"/>
    </row>
    <row r="71" spans="1:6" ht="27.75" customHeight="1" thickBot="1">
      <c r="A71" s="65" t="s">
        <v>167</v>
      </c>
      <c r="B71" s="62" t="s">
        <v>117</v>
      </c>
      <c r="C71" s="63"/>
      <c r="D71" s="64"/>
      <c r="E71" s="13"/>
      <c r="F71" s="11"/>
    </row>
    <row r="72" spans="1:6" ht="39.75" customHeight="1" thickBot="1">
      <c r="A72" s="66"/>
      <c r="B72" s="10" t="s">
        <v>63</v>
      </c>
      <c r="C72" s="18"/>
      <c r="D72" s="25" t="s">
        <v>63</v>
      </c>
      <c r="E72" s="23" t="s">
        <v>178</v>
      </c>
      <c r="F72" s="11"/>
    </row>
    <row r="73" spans="1:6" ht="27.75" customHeight="1" thickBot="1">
      <c r="A73" s="66"/>
      <c r="B73" s="3" t="s">
        <v>2</v>
      </c>
      <c r="C73" s="1" t="s">
        <v>7</v>
      </c>
      <c r="D73" s="3" t="s">
        <v>2</v>
      </c>
      <c r="E73" s="2" t="s">
        <v>161</v>
      </c>
      <c r="F73" s="11"/>
    </row>
    <row r="74" spans="1:6" ht="27.75" customHeight="1" thickBot="1">
      <c r="A74" s="67"/>
      <c r="B74" s="3" t="s">
        <v>64</v>
      </c>
      <c r="C74" s="1" t="s">
        <v>15</v>
      </c>
      <c r="D74" s="3" t="s">
        <v>64</v>
      </c>
      <c r="E74" s="3">
        <v>0.37</v>
      </c>
      <c r="F74" s="11"/>
    </row>
    <row r="75" spans="1:6" ht="27.75" customHeight="1" thickBot="1">
      <c r="A75" s="65" t="s">
        <v>168</v>
      </c>
      <c r="B75" s="62" t="s">
        <v>125</v>
      </c>
      <c r="C75" s="63"/>
      <c r="D75" s="64"/>
      <c r="E75" s="13"/>
      <c r="F75" s="11"/>
    </row>
    <row r="76" spans="1:6" ht="38.25" customHeight="1" thickBot="1">
      <c r="A76" s="66"/>
      <c r="B76" s="10" t="s">
        <v>63</v>
      </c>
      <c r="C76" s="18"/>
      <c r="D76" s="25" t="s">
        <v>63</v>
      </c>
      <c r="E76" s="23" t="s">
        <v>178</v>
      </c>
      <c r="F76" s="11"/>
    </row>
    <row r="77" spans="1:6" ht="27.75" customHeight="1" thickBot="1">
      <c r="A77" s="66"/>
      <c r="B77" s="3" t="s">
        <v>2</v>
      </c>
      <c r="C77" s="1" t="s">
        <v>7</v>
      </c>
      <c r="D77" s="3" t="s">
        <v>2</v>
      </c>
      <c r="E77" s="2" t="s">
        <v>161</v>
      </c>
      <c r="F77" s="11"/>
    </row>
    <row r="78" spans="1:6" ht="27.75" customHeight="1" thickBot="1">
      <c r="A78" s="67"/>
      <c r="B78" s="3" t="s">
        <v>64</v>
      </c>
      <c r="C78" s="1" t="s">
        <v>15</v>
      </c>
      <c r="D78" s="3" t="s">
        <v>64</v>
      </c>
      <c r="E78" s="3">
        <v>1.57</v>
      </c>
      <c r="F78" s="11"/>
    </row>
    <row r="79" spans="1:6" ht="27.75" customHeight="1" thickBot="1">
      <c r="A79" s="65" t="s">
        <v>169</v>
      </c>
      <c r="B79" s="62" t="s">
        <v>124</v>
      </c>
      <c r="C79" s="63"/>
      <c r="D79" s="64"/>
      <c r="E79" s="12"/>
      <c r="F79" s="11"/>
    </row>
    <row r="80" spans="1:6" ht="32.25" customHeight="1" thickBot="1">
      <c r="A80" s="66"/>
      <c r="B80" s="10" t="s">
        <v>63</v>
      </c>
      <c r="C80" s="18"/>
      <c r="D80" s="25" t="s">
        <v>63</v>
      </c>
      <c r="E80" s="23" t="s">
        <v>202</v>
      </c>
      <c r="F80" s="11"/>
    </row>
    <row r="81" spans="1:6" ht="27.75" customHeight="1" thickBot="1">
      <c r="A81" s="66"/>
      <c r="B81" s="3" t="s">
        <v>2</v>
      </c>
      <c r="C81" s="1" t="s">
        <v>7</v>
      </c>
      <c r="D81" s="3" t="s">
        <v>2</v>
      </c>
      <c r="E81" s="2" t="s">
        <v>161</v>
      </c>
      <c r="F81" s="11"/>
    </row>
    <row r="82" spans="1:6" ht="27.75" customHeight="1" thickBot="1">
      <c r="A82" s="67"/>
      <c r="B82" s="3" t="s">
        <v>64</v>
      </c>
      <c r="C82" s="1" t="s">
        <v>15</v>
      </c>
      <c r="D82" s="3" t="s">
        <v>64</v>
      </c>
      <c r="E82" s="3">
        <v>0.89</v>
      </c>
      <c r="F82" s="11"/>
    </row>
    <row r="83" spans="1:6" ht="27.75" customHeight="1" thickBot="1">
      <c r="A83" s="65" t="s">
        <v>170</v>
      </c>
      <c r="B83" s="62" t="s">
        <v>121</v>
      </c>
      <c r="C83" s="63"/>
      <c r="D83" s="64"/>
      <c r="E83" s="12"/>
      <c r="F83" s="11"/>
    </row>
    <row r="84" spans="1:6" ht="40.5" customHeight="1" thickBot="1">
      <c r="A84" s="66"/>
      <c r="B84" s="10" t="s">
        <v>63</v>
      </c>
      <c r="C84" s="18"/>
      <c r="D84" s="25" t="s">
        <v>63</v>
      </c>
      <c r="E84" s="23" t="s">
        <v>173</v>
      </c>
      <c r="F84" s="11"/>
    </row>
    <row r="85" spans="1:5" ht="39.75" customHeight="1" thickBot="1">
      <c r="A85" s="66"/>
      <c r="B85" s="3" t="s">
        <v>2</v>
      </c>
      <c r="C85" s="1" t="s">
        <v>7</v>
      </c>
      <c r="D85" s="3" t="s">
        <v>2</v>
      </c>
      <c r="E85" s="3" t="s">
        <v>161</v>
      </c>
    </row>
    <row r="86" spans="1:6" ht="39.75" customHeight="1" thickBot="1">
      <c r="A86" s="67"/>
      <c r="B86" s="3" t="s">
        <v>64</v>
      </c>
      <c r="C86" s="1" t="s">
        <v>15</v>
      </c>
      <c r="D86" s="3" t="s">
        <v>64</v>
      </c>
      <c r="E86" s="3">
        <v>2.76</v>
      </c>
      <c r="F86">
        <f>E46+E50+E54+E58+E62+E66+E70+E74+E78+E82+E86</f>
        <v>21.67</v>
      </c>
    </row>
    <row r="87" spans="1:5" ht="39.75" customHeight="1" thickBot="1">
      <c r="A87" s="77" t="s">
        <v>65</v>
      </c>
      <c r="B87" s="78"/>
      <c r="C87" s="78"/>
      <c r="D87" s="78"/>
      <c r="E87" s="78"/>
    </row>
    <row r="88" spans="1:5" ht="39.75" customHeight="1" thickBot="1">
      <c r="A88" s="2" t="s">
        <v>66</v>
      </c>
      <c r="B88" s="3" t="s">
        <v>67</v>
      </c>
      <c r="C88" s="1" t="s">
        <v>68</v>
      </c>
      <c r="D88" s="3" t="s">
        <v>67</v>
      </c>
      <c r="E88" s="3">
        <v>0</v>
      </c>
    </row>
    <row r="89" spans="1:5" ht="39.75" customHeight="1" thickBot="1">
      <c r="A89" s="2" t="s">
        <v>69</v>
      </c>
      <c r="B89" s="3" t="s">
        <v>70</v>
      </c>
      <c r="C89" s="1" t="s">
        <v>68</v>
      </c>
      <c r="D89" s="3" t="s">
        <v>70</v>
      </c>
      <c r="E89" s="3">
        <v>0</v>
      </c>
    </row>
    <row r="90" spans="1:5" ht="39.75" customHeight="1" thickBot="1">
      <c r="A90" s="2" t="s">
        <v>71</v>
      </c>
      <c r="B90" s="3" t="s">
        <v>72</v>
      </c>
      <c r="C90" s="1" t="s">
        <v>68</v>
      </c>
      <c r="D90" s="3" t="s">
        <v>72</v>
      </c>
      <c r="E90" s="3">
        <v>0</v>
      </c>
    </row>
    <row r="91" spans="1:5" ht="39.75" customHeight="1" thickBot="1">
      <c r="A91" s="2" t="s">
        <v>73</v>
      </c>
      <c r="B91" s="3" t="s">
        <v>74</v>
      </c>
      <c r="C91" s="1" t="s">
        <v>15</v>
      </c>
      <c r="D91" s="3" t="s">
        <v>74</v>
      </c>
      <c r="E91" s="3">
        <v>0</v>
      </c>
    </row>
    <row r="92" spans="1:5" ht="27.75" customHeight="1" thickBot="1">
      <c r="A92" s="77" t="s">
        <v>75</v>
      </c>
      <c r="B92" s="78"/>
      <c r="C92" s="78"/>
      <c r="D92" s="78"/>
      <c r="E92" s="78"/>
    </row>
    <row r="93" spans="1:5" ht="55.5" customHeight="1" thickBot="1">
      <c r="A93" s="2" t="s">
        <v>76</v>
      </c>
      <c r="B93" s="3" t="s">
        <v>14</v>
      </c>
      <c r="C93" s="1" t="s">
        <v>15</v>
      </c>
      <c r="D93" s="3" t="s">
        <v>14</v>
      </c>
      <c r="E93" s="28" t="s">
        <v>182</v>
      </c>
    </row>
    <row r="94" spans="1:5" ht="54" customHeight="1" thickBot="1">
      <c r="A94" s="2" t="s">
        <v>77</v>
      </c>
      <c r="B94" s="3" t="s">
        <v>17</v>
      </c>
      <c r="C94" s="1" t="s">
        <v>15</v>
      </c>
      <c r="D94" s="3" t="s">
        <v>17</v>
      </c>
      <c r="E94" s="28" t="s">
        <v>182</v>
      </c>
    </row>
    <row r="95" spans="1:5" ht="56.25" customHeight="1" thickBot="1">
      <c r="A95" s="2" t="s">
        <v>78</v>
      </c>
      <c r="B95" s="3" t="s">
        <v>19</v>
      </c>
      <c r="C95" s="1" t="s">
        <v>15</v>
      </c>
      <c r="D95" s="3" t="s">
        <v>19</v>
      </c>
      <c r="E95" s="28" t="s">
        <v>182</v>
      </c>
    </row>
    <row r="96" spans="1:5" ht="54" customHeight="1" thickBot="1">
      <c r="A96" s="2" t="s">
        <v>79</v>
      </c>
      <c r="B96" s="3" t="s">
        <v>51</v>
      </c>
      <c r="C96" s="1" t="s">
        <v>15</v>
      </c>
      <c r="D96" s="3" t="s">
        <v>51</v>
      </c>
      <c r="E96" s="28" t="s">
        <v>182</v>
      </c>
    </row>
    <row r="97" spans="1:5" ht="50.25" customHeight="1" thickBot="1">
      <c r="A97" s="2" t="s">
        <v>80</v>
      </c>
      <c r="B97" s="3" t="s">
        <v>53</v>
      </c>
      <c r="C97" s="1" t="s">
        <v>15</v>
      </c>
      <c r="D97" s="3" t="s">
        <v>53</v>
      </c>
      <c r="E97" s="28" t="s">
        <v>182</v>
      </c>
    </row>
    <row r="98" spans="1:5" ht="49.5" customHeight="1" thickBot="1">
      <c r="A98" s="2" t="s">
        <v>81</v>
      </c>
      <c r="B98" s="3" t="s">
        <v>55</v>
      </c>
      <c r="C98" s="1" t="s">
        <v>15</v>
      </c>
      <c r="D98" s="3" t="s">
        <v>55</v>
      </c>
      <c r="E98" s="28" t="s">
        <v>182</v>
      </c>
    </row>
    <row r="99" spans="1:5" ht="39.75" customHeight="1" thickBot="1">
      <c r="A99" s="75" t="s">
        <v>181</v>
      </c>
      <c r="B99" s="76"/>
      <c r="C99" s="76"/>
      <c r="D99" s="76"/>
      <c r="E99" s="79"/>
    </row>
    <row r="100" spans="1:5" ht="51" customHeight="1" thickBot="1">
      <c r="A100" s="2" t="s">
        <v>82</v>
      </c>
      <c r="B100" s="3" t="s">
        <v>83</v>
      </c>
      <c r="C100" s="1" t="s">
        <v>7</v>
      </c>
      <c r="D100" s="3" t="s">
        <v>83</v>
      </c>
      <c r="E100" s="28" t="s">
        <v>182</v>
      </c>
    </row>
    <row r="101" spans="1:5" ht="51" customHeight="1" thickBot="1">
      <c r="A101" s="2" t="s">
        <v>84</v>
      </c>
      <c r="B101" s="3" t="s">
        <v>2</v>
      </c>
      <c r="C101" s="1" t="s">
        <v>7</v>
      </c>
      <c r="D101" s="3" t="s">
        <v>2</v>
      </c>
      <c r="E101" s="28" t="s">
        <v>182</v>
      </c>
    </row>
    <row r="102" spans="1:5" ht="56.25" customHeight="1" thickBot="1">
      <c r="A102" s="2" t="s">
        <v>85</v>
      </c>
      <c r="B102" s="3" t="s">
        <v>86</v>
      </c>
      <c r="C102" s="1" t="s">
        <v>87</v>
      </c>
      <c r="D102" s="3" t="s">
        <v>86</v>
      </c>
      <c r="E102" s="28" t="s">
        <v>182</v>
      </c>
    </row>
    <row r="103" spans="1:5" ht="54" customHeight="1" thickBot="1">
      <c r="A103" s="2" t="s">
        <v>88</v>
      </c>
      <c r="B103" s="3" t="s">
        <v>89</v>
      </c>
      <c r="C103" s="1" t="s">
        <v>15</v>
      </c>
      <c r="D103" s="3" t="s">
        <v>89</v>
      </c>
      <c r="E103" s="28" t="s">
        <v>182</v>
      </c>
    </row>
    <row r="104" spans="1:5" ht="53.25" customHeight="1" thickBot="1">
      <c r="A104" s="2" t="s">
        <v>90</v>
      </c>
      <c r="B104" s="3" t="s">
        <v>91</v>
      </c>
      <c r="C104" s="1" t="s">
        <v>15</v>
      </c>
      <c r="D104" s="3" t="s">
        <v>91</v>
      </c>
      <c r="E104" s="28" t="s">
        <v>182</v>
      </c>
    </row>
    <row r="105" spans="1:5" ht="53.25" customHeight="1" thickBot="1">
      <c r="A105" s="2" t="s">
        <v>92</v>
      </c>
      <c r="B105" s="3" t="s">
        <v>93</v>
      </c>
      <c r="C105" s="1" t="s">
        <v>15</v>
      </c>
      <c r="D105" s="3" t="s">
        <v>93</v>
      </c>
      <c r="E105" s="28" t="s">
        <v>182</v>
      </c>
    </row>
    <row r="106" spans="1:5" ht="56.25" customHeight="1" thickBot="1">
      <c r="A106" s="2" t="s">
        <v>94</v>
      </c>
      <c r="B106" s="3" t="s">
        <v>95</v>
      </c>
      <c r="C106" s="1" t="s">
        <v>15</v>
      </c>
      <c r="D106" s="3" t="s">
        <v>95</v>
      </c>
      <c r="E106" s="28" t="s">
        <v>182</v>
      </c>
    </row>
    <row r="107" spans="1:5" ht="59.25" customHeight="1" thickBot="1">
      <c r="A107" s="2" t="s">
        <v>96</v>
      </c>
      <c r="B107" s="3" t="s">
        <v>97</v>
      </c>
      <c r="C107" s="1" t="s">
        <v>15</v>
      </c>
      <c r="D107" s="3" t="s">
        <v>97</v>
      </c>
      <c r="E107" s="28" t="s">
        <v>182</v>
      </c>
    </row>
    <row r="108" spans="1:5" ht="55.5" customHeight="1" thickBot="1">
      <c r="A108" s="2" t="s">
        <v>98</v>
      </c>
      <c r="B108" s="3" t="s">
        <v>99</v>
      </c>
      <c r="C108" s="1" t="s">
        <v>15</v>
      </c>
      <c r="D108" s="3" t="s">
        <v>99</v>
      </c>
      <c r="E108" s="28" t="s">
        <v>182</v>
      </c>
    </row>
    <row r="109" spans="1:5" ht="60" customHeight="1" thickBot="1">
      <c r="A109" s="2" t="s">
        <v>100</v>
      </c>
      <c r="B109" s="3" t="s">
        <v>101</v>
      </c>
      <c r="C109" s="1" t="s">
        <v>15</v>
      </c>
      <c r="D109" s="3" t="s">
        <v>101</v>
      </c>
      <c r="E109" s="28" t="s">
        <v>182</v>
      </c>
    </row>
    <row r="110" spans="1:5" ht="39.75" customHeight="1" thickBot="1">
      <c r="A110" s="77" t="s">
        <v>102</v>
      </c>
      <c r="B110" s="78"/>
      <c r="C110" s="78"/>
      <c r="D110" s="78"/>
      <c r="E110" s="78"/>
    </row>
    <row r="111" spans="1:5" ht="51.75" customHeight="1" thickBot="1">
      <c r="A111" s="2" t="s">
        <v>103</v>
      </c>
      <c r="B111" s="3" t="s">
        <v>67</v>
      </c>
      <c r="C111" s="1" t="s">
        <v>68</v>
      </c>
      <c r="D111" s="3" t="s">
        <v>67</v>
      </c>
      <c r="E111" s="28" t="s">
        <v>182</v>
      </c>
    </row>
    <row r="112" spans="1:5" ht="56.25" customHeight="1" thickBot="1">
      <c r="A112" s="2" t="s">
        <v>104</v>
      </c>
      <c r="B112" s="3" t="s">
        <v>70</v>
      </c>
      <c r="C112" s="1" t="s">
        <v>68</v>
      </c>
      <c r="D112" s="3" t="s">
        <v>70</v>
      </c>
      <c r="E112" s="28" t="s">
        <v>182</v>
      </c>
    </row>
    <row r="113" spans="1:5" ht="53.25" customHeight="1" thickBot="1">
      <c r="A113" s="2" t="s">
        <v>105</v>
      </c>
      <c r="B113" s="3" t="s">
        <v>72</v>
      </c>
      <c r="C113" s="1" t="s">
        <v>106</v>
      </c>
      <c r="D113" s="3" t="s">
        <v>72</v>
      </c>
      <c r="E113" s="28" t="s">
        <v>182</v>
      </c>
    </row>
    <row r="114" spans="1:5" ht="49.5" customHeight="1" thickBot="1">
      <c r="A114" s="2" t="s">
        <v>107</v>
      </c>
      <c r="B114" s="3" t="s">
        <v>74</v>
      </c>
      <c r="C114" s="1" t="s">
        <v>15</v>
      </c>
      <c r="D114" s="3" t="s">
        <v>74</v>
      </c>
      <c r="E114" s="28" t="s">
        <v>182</v>
      </c>
    </row>
    <row r="115" spans="1:5" ht="39.75" customHeight="1" thickBot="1">
      <c r="A115" s="77" t="s">
        <v>108</v>
      </c>
      <c r="B115" s="78"/>
      <c r="C115" s="78"/>
      <c r="D115" s="78"/>
      <c r="E115" s="78"/>
    </row>
    <row r="116" spans="1:5" ht="39.75" customHeight="1" thickBot="1">
      <c r="A116" s="2" t="s">
        <v>109</v>
      </c>
      <c r="B116" s="3" t="s">
        <v>110</v>
      </c>
      <c r="C116" s="1" t="s">
        <v>68</v>
      </c>
      <c r="D116" s="3" t="s">
        <v>110</v>
      </c>
      <c r="E116" s="1">
        <v>0</v>
      </c>
    </row>
    <row r="117" spans="1:5" ht="39.75" customHeight="1" thickBot="1">
      <c r="A117" s="2" t="s">
        <v>111</v>
      </c>
      <c r="B117" s="3" t="s">
        <v>112</v>
      </c>
      <c r="C117" s="1" t="s">
        <v>68</v>
      </c>
      <c r="D117" s="3" t="s">
        <v>112</v>
      </c>
      <c r="E117" s="1">
        <v>2</v>
      </c>
    </row>
    <row r="118" spans="1:5" ht="61.5" customHeight="1" thickBot="1">
      <c r="A118" s="2" t="s">
        <v>113</v>
      </c>
      <c r="B118" s="3" t="s">
        <v>114</v>
      </c>
      <c r="C118" s="1" t="s">
        <v>15</v>
      </c>
      <c r="D118" s="3" t="s">
        <v>114</v>
      </c>
      <c r="E118" s="1">
        <v>29705.68</v>
      </c>
    </row>
  </sheetData>
  <sheetProtection/>
  <mergeCells count="44">
    <mergeCell ref="B83:D83"/>
    <mergeCell ref="B63:D63"/>
    <mergeCell ref="A75:A78"/>
    <mergeCell ref="A79:A82"/>
    <mergeCell ref="A83:A86"/>
    <mergeCell ref="B79:D79"/>
    <mergeCell ref="B67:D67"/>
    <mergeCell ref="B71:D71"/>
    <mergeCell ref="B75:D75"/>
    <mergeCell ref="A110:E110"/>
    <mergeCell ref="A115:E115"/>
    <mergeCell ref="A87:E87"/>
    <mergeCell ref="A92:E92"/>
    <mergeCell ref="A99:E99"/>
    <mergeCell ref="A59:A62"/>
    <mergeCell ref="A63:A66"/>
    <mergeCell ref="A67:A70"/>
    <mergeCell ref="A71:A74"/>
    <mergeCell ref="A1:E1"/>
    <mergeCell ref="B29:D29"/>
    <mergeCell ref="B41:D41"/>
    <mergeCell ref="A6:E6"/>
    <mergeCell ref="A28:E28"/>
    <mergeCell ref="B38:D38"/>
    <mergeCell ref="B39:D39"/>
    <mergeCell ref="B30:D30"/>
    <mergeCell ref="B31:D31"/>
    <mergeCell ref="B32:D32"/>
    <mergeCell ref="A43:A46"/>
    <mergeCell ref="A47:A50"/>
    <mergeCell ref="A51:A54"/>
    <mergeCell ref="A55:A58"/>
    <mergeCell ref="B33:D33"/>
    <mergeCell ref="B34:D34"/>
    <mergeCell ref="B51:D51"/>
    <mergeCell ref="B55:D55"/>
    <mergeCell ref="B59:D59"/>
    <mergeCell ref="B35:D35"/>
    <mergeCell ref="B42:D42"/>
    <mergeCell ref="B43:D43"/>
    <mergeCell ref="B40:D40"/>
    <mergeCell ref="B47:D47"/>
    <mergeCell ref="B36:D36"/>
    <mergeCell ref="B37:D37"/>
  </mergeCells>
  <printOptions/>
  <pageMargins left="0.22" right="0.2" top="0.22" bottom="0.2" header="0.18" footer="0.22"/>
  <pageSetup horizontalDpi="600" verticalDpi="600" orientation="landscape" paperSize="9" scale="79" r:id="rId3"/>
  <rowBreaks count="2" manualBreakCount="2">
    <brk id="11" max="4" man="1"/>
    <brk id="2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2016-03-21T06:20:37Z</cp:lastPrinted>
  <dcterms:created xsi:type="dcterms:W3CDTF">1996-10-08T23:32:33Z</dcterms:created>
  <dcterms:modified xsi:type="dcterms:W3CDTF">2016-04-11T07:21:02Z</dcterms:modified>
  <cp:category/>
  <cp:version/>
  <cp:contentType/>
  <cp:contentStatus/>
</cp:coreProperties>
</file>